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  <sheet name="Лист2" sheetId="2" r:id="rId2"/>
  </sheets>
  <definedNames>
    <definedName name="_xlnm._FilterDatabase" localSheetId="0" hidden="1">Лист1!$A$8:$AH$22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" l="1"/>
  <c r="V21" i="1" l="1"/>
  <c r="R21" i="1" s="1"/>
  <c r="V17" i="1"/>
  <c r="V16" i="1"/>
  <c r="R17" i="1"/>
  <c r="R16" i="1"/>
  <c r="V13" i="1"/>
  <c r="R13" i="1" s="1"/>
  <c r="V15" i="1"/>
  <c r="R15" i="1" s="1"/>
  <c r="V14" i="1"/>
  <c r="R14" i="1"/>
  <c r="R11" i="1"/>
  <c r="R12" i="1"/>
  <c r="R22" i="1" l="1"/>
  <c r="R20" i="1"/>
  <c r="R19" i="1"/>
  <c r="R18" i="1"/>
  <c r="U9" i="1"/>
  <c r="T9" i="1"/>
  <c r="S9" i="1"/>
  <c r="V9" i="1" l="1"/>
  <c r="R10" i="1"/>
  <c r="R9" i="1" s="1"/>
</calcChain>
</file>

<file path=xl/sharedStrings.xml><?xml version="1.0" encoding="utf-8"?>
<sst xmlns="http://schemas.openxmlformats.org/spreadsheetml/2006/main" count="262" uniqueCount="115">
  <si>
    <t>м.п.</t>
  </si>
  <si>
    <t>№ п/п</t>
  </si>
  <si>
    <t>Муниципальный район, (муниципальный, городской округ)</t>
  </si>
  <si>
    <t>Населенный пункт</t>
  </si>
  <si>
    <t>Ресурсоснабжающая организация</t>
  </si>
  <si>
    <t>Наименование источника теплоснабжения</t>
  </si>
  <si>
    <t>Собственник источника теплоснабжения</t>
  </si>
  <si>
    <t>Адрес источника теплоснабжения</t>
  </si>
  <si>
    <t>Форма права эксплуатации источника теплоснабжения</t>
  </si>
  <si>
    <t>Срок заключения концессионного соглашения</t>
  </si>
  <si>
    <t>Наименование мероприятия</t>
  </si>
  <si>
    <t>Ответственный исполнитель</t>
  </si>
  <si>
    <t>Вид работ (сети ТС, ХВС, ГВС, котлы, вспомогательное оборудование, котельное оборудование)</t>
  </si>
  <si>
    <t>Источник финансирования</t>
  </si>
  <si>
    <t>Стоимость выполнения мероприятия, руб.</t>
  </si>
  <si>
    <t>Средства федерального бюджета, руб.</t>
  </si>
  <si>
    <t>Средства краевого бюджета, руб.</t>
  </si>
  <si>
    <t>Средства местного бюджета, руб.</t>
  </si>
  <si>
    <t>Средства РСО, руб.</t>
  </si>
  <si>
    <t>Способ заключения договоров подряда (проведение закупки, собственными силами, прямой договор)</t>
  </si>
  <si>
    <t>Ссылка на закупку</t>
  </si>
  <si>
    <t>Дата начала конкурсных процедур</t>
  </si>
  <si>
    <t>Дата завершения конкурсных процедур</t>
  </si>
  <si>
    <t>Дата заключения контракта</t>
  </si>
  <si>
    <t>Наименование подрядчика</t>
  </si>
  <si>
    <t>Дата начала работ (план)</t>
  </si>
  <si>
    <t>Дата начала работ (факт)</t>
  </si>
  <si>
    <t>Дата завершения работ (план)</t>
  </si>
  <si>
    <t>Дата завершения работ (факт)</t>
  </si>
  <si>
    <t xml:space="preserve">Дата подписания актов выполненных работ (КС-2, КС-3) </t>
  </si>
  <si>
    <t>Оплата выполненных работ по контракту подрядчику</t>
  </si>
  <si>
    <t>АО "Тепловодоканал"</t>
  </si>
  <si>
    <t>Котельная пгт.Новая Чара</t>
  </si>
  <si>
    <t>Частная собственность</t>
  </si>
  <si>
    <t>-</t>
  </si>
  <si>
    <t>Инвестиционная программа</t>
  </si>
  <si>
    <t>ул.Молдованова д.5</t>
  </si>
  <si>
    <t>с.Чара</t>
  </si>
  <si>
    <t>МУП "Чарское ЖКХ"</t>
  </si>
  <si>
    <t>Администрация КаларскогоМО</t>
  </si>
  <si>
    <t>Хозяйственное ведение</t>
  </si>
  <si>
    <t>Бюджет Каларского МО</t>
  </si>
  <si>
    <t>Водозабор</t>
  </si>
  <si>
    <t>пгт. Новая Чара</t>
  </si>
  <si>
    <t>Каларский муниципальный округ Забайкальского края</t>
  </si>
  <si>
    <t>Итого по меропрятиям АО "Тепловодоканал"</t>
  </si>
  <si>
    <t>Итого по мероприятиям МУП "Чарское ЖКХ"</t>
  </si>
  <si>
    <t>Братск, 1,2,3,4</t>
  </si>
  <si>
    <t>Приобретение аварийно-восстановительного запаса</t>
  </si>
  <si>
    <t xml:space="preserve"> -</t>
  </si>
  <si>
    <t>котельное оборудование</t>
  </si>
  <si>
    <t>% готовности</t>
  </si>
  <si>
    <t>Подготовка электронного аукциона</t>
  </si>
  <si>
    <t>Комплексный план мероприятий по подготовке жилищно-коммунального хозяйства Каларского муниципального округа Забайкальского края
__________________________________________________________________________________
к работе в отопительный период 2026-2027 годов</t>
  </si>
  <si>
    <t xml:space="preserve">Реконструкция котла №4 (замена топки ТЧЗМ 2,7/6,5) </t>
  </si>
  <si>
    <t>Котел</t>
  </si>
  <si>
    <t>Котельная пгт.Новая Чара.</t>
  </si>
  <si>
    <t>ул.Молдованова д.5.</t>
  </si>
  <si>
    <t>Замена задвижек ДУ-400, Котельная. Устанавливается на тепловом распределительном узле на линии жилой зоны.</t>
  </si>
  <si>
    <t>Вспомогательнон оборудование, котельная.</t>
  </si>
  <si>
    <t>пос. Куанда</t>
  </si>
  <si>
    <t>ул. Подстанция 8</t>
  </si>
  <si>
    <t>Замена вводных выключателей нагрузки 0,4кВ обьекта водоснабжения.</t>
  </si>
  <si>
    <t>Вспомогательное оборудование водозабор</t>
  </si>
  <si>
    <t>СБО (станция биологической очистки).</t>
  </si>
  <si>
    <t>Куанда ул. Забайкальская 29</t>
  </si>
  <si>
    <t>Замена вводных выключателей нагрузки 0,4кВ обьекта водоотведения.</t>
  </si>
  <si>
    <t>Вспомогательное оборудование СБО.</t>
  </si>
  <si>
    <t>пос. Икабья</t>
  </si>
  <si>
    <t>Котельная</t>
  </si>
  <si>
    <t>Икабья ул. 1- Микрорайон 17</t>
  </si>
  <si>
    <t>Приобретение частотного привода 55 кВт для СН№2</t>
  </si>
  <si>
    <t>Вспомогательное оборудование котельной.</t>
  </si>
  <si>
    <t>Новая Чара ул. Микрорайон 2, д.16</t>
  </si>
  <si>
    <t>Реконтрукция сетей холодного водоснабжения. Участок от УТ-63 до УТ-63/6</t>
  </si>
  <si>
    <t>Куанда ул. Гаражная 7</t>
  </si>
  <si>
    <t>Реконструкция котла №1 (КЕ-10-14).</t>
  </si>
  <si>
    <t>куанда ул. Подстанция 8</t>
  </si>
  <si>
    <t>Приобретение и установка 2 бактерицидных установок (ОДВ-50).</t>
  </si>
  <si>
    <t>Оборудование водозабора.</t>
  </si>
  <si>
    <t xml:space="preserve">пос. Икабья </t>
  </si>
  <si>
    <t>Икабья ул. Тбилиская 6.</t>
  </si>
  <si>
    <t>Приобретение и установка бактерицидной установки (ОДВ-50).</t>
  </si>
  <si>
    <t>Братск 1,2,3,4</t>
  </si>
  <si>
    <t xml:space="preserve">с. Чара </t>
  </si>
  <si>
    <t>Насосы для котельной.</t>
  </si>
  <si>
    <t>0.00</t>
  </si>
  <si>
    <t>1632000.0</t>
  </si>
  <si>
    <t>0.0</t>
  </si>
  <si>
    <t>с. Чара</t>
  </si>
  <si>
    <t>Накопительная ёмкость для водоснабжения 30 м.куб.</t>
  </si>
  <si>
    <t>7384700.0</t>
  </si>
  <si>
    <t>МКД</t>
  </si>
  <si>
    <t>Установка косплексной очистки для промывки горячего и холодного водоснабжения.</t>
  </si>
  <si>
    <t>ХВС, ГВС</t>
  </si>
  <si>
    <t>725933.3</t>
  </si>
  <si>
    <t>Собственные средства</t>
  </si>
  <si>
    <t>Котельное оборудование</t>
  </si>
  <si>
    <t>Реконструкция водонапорной башни</t>
  </si>
  <si>
    <t>Реконструкция бака аккумулятора (БАГВ-100)</t>
  </si>
  <si>
    <t>Реконструкция 2 промышленных баков</t>
  </si>
  <si>
    <t>сети ХВС</t>
  </si>
  <si>
    <t>Реконструкция СБО</t>
  </si>
  <si>
    <t>Оборудование СБО.</t>
  </si>
  <si>
    <t>ул. Производственная 1</t>
  </si>
  <si>
    <t> https://zakupki.gov.ru/epz/order/notice/ea20/view/documents.html?regNumber=0191300003826000082</t>
  </si>
  <si>
    <t>09.04.2026г.</t>
  </si>
  <si>
    <t>21.04.2026г.</t>
  </si>
  <si>
    <t>ООО "Айвер"</t>
  </si>
  <si>
    <t> https://zakupki.gov.ru/epz/order/notice/ea20/view/documents.html?regNumber=0191300003826000076</t>
  </si>
  <si>
    <t>07.04.2026г.</t>
  </si>
  <si>
    <t>17.04.2026г.</t>
  </si>
  <si>
    <t>ООО "СТ"</t>
  </si>
  <si>
    <t>Врип Каларского муниципального округа Зайкальского края</t>
  </si>
  <si>
    <t>А.Ю.Сиднев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</si>
</sst>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14" fillId="0" borderId="0" xfId="1" applyFont="1"/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36"/>
  <sheetViews>
    <sheetView tabSelected="1" zoomScale="64" zoomScaleNormal="64" workbookViewId="0">
      <pane ySplit="8" topLeftCell="A9" activePane="bottomLeft" state="frozen"/>
      <selection activeCell="L63" sqref="L63"/>
      <selection pane="bottomLeft" activeCell="A6" sqref="A6:AE6"/>
    </sheetView>
  </sheetViews>
  <sheetFormatPr defaultRowHeight="18.75" outlineLevelCol="1" x14ac:dyDescent="0.25"/>
  <cols>
    <col min="1" max="1" width="5.7109375" style="1" customWidth="1"/>
    <col min="2" max="2" width="20.7109375" style="1" customWidth="1"/>
    <col min="3" max="3" width="5.7109375" style="1" customWidth="1"/>
    <col min="4" max="4" width="20.7109375" style="1" customWidth="1"/>
    <col min="5" max="5" width="5.7109375" style="1" customWidth="1"/>
    <col min="6" max="6" width="20.7109375" style="1" customWidth="1"/>
    <col min="7" max="7" width="5.7109375" style="4" customWidth="1"/>
    <col min="8" max="10" width="20.7109375" style="1" customWidth="1"/>
    <col min="11" max="11" width="16.140625" style="1" customWidth="1"/>
    <col min="12" max="12" width="15.7109375" style="4" customWidth="1"/>
    <col min="13" max="13" width="5.7109375" style="1" customWidth="1"/>
    <col min="14" max="14" width="25.7109375" style="1" customWidth="1"/>
    <col min="15" max="15" width="19.28515625" style="1" customWidth="1"/>
    <col min="16" max="16" width="17.85546875" style="1" customWidth="1"/>
    <col min="17" max="17" width="18.42578125" style="1" customWidth="1"/>
    <col min="18" max="18" width="16.140625" style="1" bestFit="1" customWidth="1"/>
    <col min="19" max="20" width="14.85546875" style="1" customWidth="1"/>
    <col min="21" max="21" width="16.140625" style="1" bestFit="1" customWidth="1"/>
    <col min="22" max="22" width="18.28515625" style="14" bestFit="1" customWidth="1"/>
    <col min="23" max="30" width="14.85546875" style="1" customWidth="1" outlineLevel="1"/>
    <col min="31" max="31" width="14.85546875" style="1" customWidth="1"/>
    <col min="32" max="32" width="12.5703125" style="1" customWidth="1" outlineLevel="1"/>
    <col min="33" max="33" width="13" style="1" customWidth="1" outlineLevel="1"/>
    <col min="34" max="34" width="12.85546875" style="1" customWidth="1" outlineLevel="1"/>
    <col min="35" max="16384" width="9.140625" style="1"/>
  </cols>
  <sheetData>
    <row r="1" spans="1:35" ht="68.25" customHeight="1" x14ac:dyDescent="0.25">
      <c r="G1" s="68"/>
      <c r="H1" s="68"/>
      <c r="I1" s="68"/>
      <c r="J1" s="68"/>
      <c r="Q1" s="68"/>
      <c r="R1" s="68"/>
      <c r="S1" s="68"/>
      <c r="T1" s="68"/>
      <c r="U1" s="68"/>
      <c r="V1" s="68"/>
      <c r="AD1" s="69" t="s">
        <v>113</v>
      </c>
      <c r="AE1" s="69"/>
      <c r="AF1" s="69"/>
      <c r="AG1" s="69"/>
      <c r="AH1" s="69"/>
    </row>
    <row r="2" spans="1:35" ht="23.25" x14ac:dyDescent="0.25">
      <c r="G2" s="70"/>
      <c r="H2" s="70"/>
      <c r="I2" s="70"/>
      <c r="J2" s="70"/>
      <c r="Q2" s="68"/>
      <c r="R2" s="68"/>
      <c r="S2" s="68"/>
      <c r="T2" s="68"/>
      <c r="U2" s="68"/>
      <c r="V2" s="68"/>
      <c r="AD2" s="71" t="s">
        <v>114</v>
      </c>
      <c r="AE2" s="71"/>
      <c r="AF2" s="71"/>
      <c r="AG2" s="71"/>
      <c r="AH2" s="71"/>
    </row>
    <row r="3" spans="1:35" x14ac:dyDescent="0.25">
      <c r="U3" s="1">
        <v>32</v>
      </c>
      <c r="AD3" s="11"/>
      <c r="AE3" s="11"/>
      <c r="AF3" s="11"/>
      <c r="AG3" s="11"/>
      <c r="AH3" s="11" t="s">
        <v>0</v>
      </c>
    </row>
    <row r="4" spans="1:35" x14ac:dyDescent="0.25">
      <c r="U4" s="1">
        <v>48.61</v>
      </c>
      <c r="V4" s="14">
        <v>27.99</v>
      </c>
      <c r="W4" s="1">
        <v>20.71</v>
      </c>
      <c r="X4" s="1">
        <v>17.100000000000001</v>
      </c>
      <c r="Y4" s="1">
        <v>17.100000000000001</v>
      </c>
    </row>
    <row r="6" spans="1:35" ht="58.5" customHeight="1" x14ac:dyDescent="0.3">
      <c r="A6" s="67" t="s">
        <v>53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</row>
    <row r="7" spans="1:35" ht="168.75" customHeight="1" x14ac:dyDescent="0.25">
      <c r="A7" s="2" t="s">
        <v>1</v>
      </c>
      <c r="B7" s="2" t="s">
        <v>2</v>
      </c>
      <c r="C7" s="2" t="s">
        <v>1</v>
      </c>
      <c r="D7" s="2" t="s">
        <v>3</v>
      </c>
      <c r="E7" s="2" t="s">
        <v>1</v>
      </c>
      <c r="F7" s="2" t="s">
        <v>4</v>
      </c>
      <c r="G7" s="12" t="s">
        <v>1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</v>
      </c>
      <c r="N7" s="12" t="s">
        <v>10</v>
      </c>
      <c r="O7" s="12" t="s">
        <v>11</v>
      </c>
      <c r="P7" s="12" t="s">
        <v>12</v>
      </c>
      <c r="Q7" s="12" t="s">
        <v>13</v>
      </c>
      <c r="R7" s="12" t="s">
        <v>14</v>
      </c>
      <c r="S7" s="12" t="s">
        <v>15</v>
      </c>
      <c r="T7" s="12" t="s">
        <v>16</v>
      </c>
      <c r="U7" s="12" t="s">
        <v>17</v>
      </c>
      <c r="V7" s="12" t="s">
        <v>18</v>
      </c>
      <c r="W7" s="16" t="s">
        <v>19</v>
      </c>
      <c r="X7" s="29" t="s">
        <v>20</v>
      </c>
      <c r="Y7" s="12" t="s">
        <v>21</v>
      </c>
      <c r="Z7" s="12" t="s">
        <v>22</v>
      </c>
      <c r="AA7" s="12" t="s">
        <v>23</v>
      </c>
      <c r="AB7" s="12" t="s">
        <v>24</v>
      </c>
      <c r="AC7" s="12" t="s">
        <v>25</v>
      </c>
      <c r="AD7" s="12" t="s">
        <v>26</v>
      </c>
      <c r="AE7" s="12" t="s">
        <v>27</v>
      </c>
      <c r="AF7" s="12" t="s">
        <v>28</v>
      </c>
      <c r="AG7" s="12" t="s">
        <v>29</v>
      </c>
      <c r="AH7" s="16" t="s">
        <v>30</v>
      </c>
      <c r="AI7" s="32" t="s">
        <v>51</v>
      </c>
    </row>
    <row r="8" spans="1:35" ht="15.75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2">
        <v>25</v>
      </c>
      <c r="Z8" s="12">
        <v>26</v>
      </c>
      <c r="AA8" s="12">
        <v>27</v>
      </c>
      <c r="AB8" s="12">
        <v>28</v>
      </c>
      <c r="AC8" s="12">
        <v>29</v>
      </c>
      <c r="AD8" s="12">
        <v>30</v>
      </c>
      <c r="AE8" s="12">
        <v>31</v>
      </c>
      <c r="AF8" s="12">
        <v>32</v>
      </c>
      <c r="AG8" s="12">
        <v>33</v>
      </c>
      <c r="AH8" s="16">
        <v>34</v>
      </c>
      <c r="AI8" s="32"/>
    </row>
    <row r="9" spans="1:35" s="54" customFormat="1" ht="42.75" x14ac:dyDescent="0.25">
      <c r="A9" s="43">
        <v>1</v>
      </c>
      <c r="B9" s="66" t="s">
        <v>44</v>
      </c>
      <c r="C9" s="10"/>
      <c r="D9" s="58"/>
      <c r="E9" s="58"/>
      <c r="F9" s="58" t="s">
        <v>45</v>
      </c>
      <c r="G9" s="59"/>
      <c r="H9" s="55"/>
      <c r="I9" s="56"/>
      <c r="J9" s="56"/>
      <c r="K9" s="56"/>
      <c r="L9" s="56"/>
      <c r="M9" s="56"/>
      <c r="N9" s="60"/>
      <c r="O9" s="60"/>
      <c r="P9" s="60"/>
      <c r="Q9" s="60"/>
      <c r="R9" s="61">
        <f>SUM(R10:R22)</f>
        <v>74926402.15042986</v>
      </c>
      <c r="S9" s="61">
        <f t="shared" ref="S9:V9" si="0">SUM(S10:S22)</f>
        <v>0</v>
      </c>
      <c r="T9" s="61">
        <f t="shared" si="0"/>
        <v>0</v>
      </c>
      <c r="U9" s="61">
        <f t="shared" si="0"/>
        <v>0</v>
      </c>
      <c r="V9" s="61">
        <f t="shared" si="0"/>
        <v>74926402.15042986</v>
      </c>
      <c r="W9" s="56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3"/>
      <c r="AI9" s="10"/>
    </row>
    <row r="10" spans="1:35" s="45" customFormat="1" ht="47.25" x14ac:dyDescent="0.25">
      <c r="A10" s="7"/>
      <c r="B10" s="66"/>
      <c r="C10" s="29">
        <v>1</v>
      </c>
      <c r="D10" s="7" t="s">
        <v>68</v>
      </c>
      <c r="E10" s="29">
        <v>1</v>
      </c>
      <c r="F10" s="50" t="s">
        <v>31</v>
      </c>
      <c r="G10" s="29">
        <v>1</v>
      </c>
      <c r="H10" s="29" t="s">
        <v>69</v>
      </c>
      <c r="I10" s="19" t="s">
        <v>31</v>
      </c>
      <c r="J10" s="29" t="s">
        <v>70</v>
      </c>
      <c r="K10" s="19" t="s">
        <v>33</v>
      </c>
      <c r="L10" s="20" t="s">
        <v>34</v>
      </c>
      <c r="M10" s="29">
        <v>1</v>
      </c>
      <c r="N10" s="19" t="s">
        <v>71</v>
      </c>
      <c r="O10" s="19" t="s">
        <v>31</v>
      </c>
      <c r="P10" s="19" t="s">
        <v>72</v>
      </c>
      <c r="Q10" s="48" t="s">
        <v>96</v>
      </c>
      <c r="R10" s="13">
        <f>S10+T10+U10+V10</f>
        <v>360000.08</v>
      </c>
      <c r="S10" s="13">
        <v>0</v>
      </c>
      <c r="T10" s="13">
        <v>0</v>
      </c>
      <c r="U10" s="13">
        <v>0</v>
      </c>
      <c r="V10" s="13">
        <v>360000.08</v>
      </c>
      <c r="W10" s="29"/>
      <c r="X10" s="49"/>
      <c r="Y10" s="17"/>
      <c r="Z10" s="17"/>
      <c r="AA10" s="17"/>
      <c r="AB10" s="17"/>
      <c r="AC10" s="17"/>
      <c r="AD10" s="17"/>
      <c r="AE10" s="17"/>
      <c r="AF10" s="17"/>
      <c r="AG10" s="17"/>
      <c r="AH10" s="35"/>
      <c r="AI10" s="44"/>
    </row>
    <row r="11" spans="1:35" s="45" customFormat="1" ht="63" x14ac:dyDescent="0.25">
      <c r="A11" s="7"/>
      <c r="B11" s="66"/>
      <c r="C11" s="29">
        <v>2</v>
      </c>
      <c r="D11" s="7" t="s">
        <v>43</v>
      </c>
      <c r="E11" s="29">
        <v>2</v>
      </c>
      <c r="F11" s="50" t="s">
        <v>31</v>
      </c>
      <c r="G11" s="29">
        <v>2</v>
      </c>
      <c r="H11" s="29" t="s">
        <v>42</v>
      </c>
      <c r="I11" s="19" t="s">
        <v>31</v>
      </c>
      <c r="J11" s="29" t="s">
        <v>73</v>
      </c>
      <c r="K11" s="19" t="s">
        <v>33</v>
      </c>
      <c r="L11" s="20" t="s">
        <v>34</v>
      </c>
      <c r="M11" s="29">
        <v>2</v>
      </c>
      <c r="N11" s="19" t="s">
        <v>74</v>
      </c>
      <c r="O11" s="19" t="s">
        <v>31</v>
      </c>
      <c r="P11" s="19" t="s">
        <v>101</v>
      </c>
      <c r="Q11" s="48" t="s">
        <v>96</v>
      </c>
      <c r="R11" s="13">
        <f>S11+T11+U11+V11</f>
        <v>3120183.9973333334</v>
      </c>
      <c r="S11" s="13">
        <v>0</v>
      </c>
      <c r="T11" s="13">
        <v>0</v>
      </c>
      <c r="U11" s="13">
        <v>0</v>
      </c>
      <c r="V11" s="63">
        <f>3069033.44/1.2*1.22</f>
        <v>3120183.9973333334</v>
      </c>
      <c r="W11" s="29"/>
      <c r="X11" s="49"/>
      <c r="Y11" s="17"/>
      <c r="Z11" s="17"/>
      <c r="AA11" s="17"/>
      <c r="AB11" s="17"/>
      <c r="AC11" s="17"/>
      <c r="AD11" s="17"/>
      <c r="AE11" s="17"/>
      <c r="AF11" s="17"/>
      <c r="AG11" s="17"/>
      <c r="AH11" s="35"/>
      <c r="AI11" s="44"/>
    </row>
    <row r="12" spans="1:35" s="45" customFormat="1" ht="31.5" x14ac:dyDescent="0.25">
      <c r="A12" s="7"/>
      <c r="B12" s="66"/>
      <c r="C12" s="29">
        <v>3</v>
      </c>
      <c r="D12" s="7" t="s">
        <v>60</v>
      </c>
      <c r="E12" s="29">
        <v>3</v>
      </c>
      <c r="F12" s="50" t="s">
        <v>31</v>
      </c>
      <c r="G12" s="29">
        <v>3</v>
      </c>
      <c r="H12" s="29" t="s">
        <v>69</v>
      </c>
      <c r="I12" s="19" t="s">
        <v>31</v>
      </c>
      <c r="J12" s="29" t="s">
        <v>75</v>
      </c>
      <c r="K12" s="19" t="s">
        <v>33</v>
      </c>
      <c r="L12" s="20" t="s">
        <v>34</v>
      </c>
      <c r="M12" s="29">
        <v>3</v>
      </c>
      <c r="N12" s="19" t="s">
        <v>76</v>
      </c>
      <c r="O12" s="19" t="s">
        <v>31</v>
      </c>
      <c r="P12" s="19" t="s">
        <v>55</v>
      </c>
      <c r="Q12" s="48" t="s">
        <v>35</v>
      </c>
      <c r="R12" s="13">
        <f>S12+T12+U12+V12</f>
        <v>30698595.205777802</v>
      </c>
      <c r="S12" s="13">
        <v>0</v>
      </c>
      <c r="T12" s="13">
        <v>0</v>
      </c>
      <c r="U12" s="13">
        <v>0</v>
      </c>
      <c r="V12" s="13">
        <v>30698595.205777802</v>
      </c>
      <c r="W12" s="29"/>
      <c r="X12" s="49"/>
      <c r="Y12" s="17"/>
      <c r="Z12" s="17"/>
      <c r="AA12" s="17"/>
      <c r="AB12" s="17"/>
      <c r="AC12" s="17"/>
      <c r="AD12" s="17"/>
      <c r="AE12" s="17"/>
      <c r="AF12" s="17"/>
      <c r="AG12" s="17"/>
      <c r="AH12" s="35"/>
      <c r="AI12" s="44"/>
    </row>
    <row r="13" spans="1:35" s="51" customFormat="1" ht="47.25" x14ac:dyDescent="0.25">
      <c r="A13" s="7"/>
      <c r="B13" s="66"/>
      <c r="C13" s="29">
        <v>4</v>
      </c>
      <c r="D13" s="7" t="s">
        <v>68</v>
      </c>
      <c r="E13" s="29">
        <v>4</v>
      </c>
      <c r="F13" s="50" t="s">
        <v>31</v>
      </c>
      <c r="G13" s="29">
        <v>4</v>
      </c>
      <c r="H13" s="29" t="s">
        <v>69</v>
      </c>
      <c r="I13" s="19" t="s">
        <v>31</v>
      </c>
      <c r="J13" s="29" t="s">
        <v>70</v>
      </c>
      <c r="K13" s="19" t="s">
        <v>33</v>
      </c>
      <c r="L13" s="20" t="s">
        <v>34</v>
      </c>
      <c r="M13" s="29">
        <v>4</v>
      </c>
      <c r="N13" s="19" t="s">
        <v>99</v>
      </c>
      <c r="O13" s="19" t="s">
        <v>31</v>
      </c>
      <c r="P13" s="19" t="s">
        <v>72</v>
      </c>
      <c r="Q13" s="48" t="s">
        <v>35</v>
      </c>
      <c r="R13" s="13">
        <f t="shared" ref="R13:R15" si="1">S13+T13+U13+V13</f>
        <v>9491151.8940000013</v>
      </c>
      <c r="S13" s="13">
        <v>0</v>
      </c>
      <c r="T13" s="13">
        <v>0</v>
      </c>
      <c r="U13" s="13">
        <v>0</v>
      </c>
      <c r="V13" s="13">
        <f>9491.151894*1000</f>
        <v>9491151.8940000013</v>
      </c>
      <c r="W13" s="29"/>
      <c r="X13" s="49"/>
      <c r="Y13" s="17"/>
      <c r="Z13" s="17"/>
      <c r="AA13" s="17"/>
      <c r="AB13" s="17"/>
      <c r="AC13" s="17"/>
      <c r="AD13" s="17"/>
      <c r="AE13" s="17"/>
      <c r="AF13" s="17"/>
      <c r="AG13" s="17"/>
      <c r="AH13" s="35"/>
      <c r="AI13" s="50"/>
    </row>
    <row r="14" spans="1:35" s="45" customFormat="1" ht="63" x14ac:dyDescent="0.25">
      <c r="A14" s="7"/>
      <c r="B14" s="66"/>
      <c r="C14" s="29">
        <v>5</v>
      </c>
      <c r="D14" s="7" t="s">
        <v>60</v>
      </c>
      <c r="E14" s="29">
        <v>5</v>
      </c>
      <c r="F14" s="50" t="s">
        <v>31</v>
      </c>
      <c r="G14" s="29">
        <v>5</v>
      </c>
      <c r="H14" s="29" t="s">
        <v>42</v>
      </c>
      <c r="I14" s="19" t="s">
        <v>31</v>
      </c>
      <c r="J14" s="29" t="s">
        <v>77</v>
      </c>
      <c r="K14" s="19" t="s">
        <v>33</v>
      </c>
      <c r="L14" s="20" t="s">
        <v>34</v>
      </c>
      <c r="M14" s="29">
        <v>5</v>
      </c>
      <c r="N14" s="19" t="s">
        <v>78</v>
      </c>
      <c r="O14" s="19" t="s">
        <v>31</v>
      </c>
      <c r="P14" s="19" t="s">
        <v>79</v>
      </c>
      <c r="Q14" s="48" t="s">
        <v>35</v>
      </c>
      <c r="R14" s="13">
        <f t="shared" si="1"/>
        <v>732858.88</v>
      </c>
      <c r="S14" s="13">
        <v>0</v>
      </c>
      <c r="T14" s="13">
        <v>0</v>
      </c>
      <c r="U14" s="13">
        <v>0</v>
      </c>
      <c r="V14" s="13">
        <f>732.85888*1000</f>
        <v>732858.88</v>
      </c>
      <c r="W14" s="29"/>
      <c r="X14" s="49"/>
      <c r="Y14" s="17"/>
      <c r="Z14" s="17"/>
      <c r="AA14" s="17"/>
      <c r="AB14" s="17"/>
      <c r="AC14" s="17"/>
      <c r="AD14" s="17"/>
      <c r="AE14" s="17"/>
      <c r="AF14" s="17"/>
      <c r="AG14" s="17"/>
      <c r="AH14" s="35"/>
      <c r="AI14" s="44"/>
    </row>
    <row r="15" spans="1:35" s="45" customFormat="1" ht="63" x14ac:dyDescent="0.25">
      <c r="A15" s="7"/>
      <c r="B15" s="66"/>
      <c r="C15" s="29">
        <v>6</v>
      </c>
      <c r="D15" s="7" t="s">
        <v>80</v>
      </c>
      <c r="E15" s="29">
        <v>6</v>
      </c>
      <c r="F15" s="50" t="s">
        <v>31</v>
      </c>
      <c r="G15" s="29">
        <v>6</v>
      </c>
      <c r="H15" s="29" t="s">
        <v>42</v>
      </c>
      <c r="I15" s="19" t="s">
        <v>31</v>
      </c>
      <c r="J15" s="29" t="s">
        <v>81</v>
      </c>
      <c r="K15" s="19" t="s">
        <v>33</v>
      </c>
      <c r="L15" s="20" t="s">
        <v>34</v>
      </c>
      <c r="M15" s="29">
        <v>6</v>
      </c>
      <c r="N15" s="19" t="s">
        <v>82</v>
      </c>
      <c r="O15" s="19" t="s">
        <v>31</v>
      </c>
      <c r="P15" s="19" t="s">
        <v>79</v>
      </c>
      <c r="Q15" s="48" t="s">
        <v>35</v>
      </c>
      <c r="R15" s="13">
        <f t="shared" si="1"/>
        <v>366429.44</v>
      </c>
      <c r="S15" s="13">
        <v>0</v>
      </c>
      <c r="T15" s="13">
        <v>0</v>
      </c>
      <c r="U15" s="13">
        <v>0</v>
      </c>
      <c r="V15" s="13">
        <f>366.42944*1000</f>
        <v>366429.44</v>
      </c>
      <c r="W15" s="29"/>
      <c r="X15" s="49"/>
      <c r="Y15" s="17"/>
      <c r="Z15" s="17"/>
      <c r="AA15" s="17"/>
      <c r="AB15" s="17"/>
      <c r="AC15" s="17"/>
      <c r="AD15" s="17"/>
      <c r="AE15" s="17"/>
      <c r="AF15" s="17"/>
      <c r="AG15" s="17"/>
      <c r="AH15" s="35"/>
      <c r="AI15" s="44"/>
    </row>
    <row r="16" spans="1:35" s="51" customFormat="1" ht="31.5" x14ac:dyDescent="0.25">
      <c r="A16" s="7"/>
      <c r="B16" s="66"/>
      <c r="C16" s="29">
        <v>7</v>
      </c>
      <c r="D16" s="7" t="s">
        <v>60</v>
      </c>
      <c r="E16" s="29">
        <v>7</v>
      </c>
      <c r="F16" s="50" t="s">
        <v>31</v>
      </c>
      <c r="G16" s="29">
        <v>7</v>
      </c>
      <c r="H16" s="29" t="s">
        <v>42</v>
      </c>
      <c r="I16" s="19" t="s">
        <v>31</v>
      </c>
      <c r="J16" s="29" t="s">
        <v>77</v>
      </c>
      <c r="K16" s="19" t="s">
        <v>33</v>
      </c>
      <c r="L16" s="20" t="s">
        <v>34</v>
      </c>
      <c r="M16" s="29">
        <v>7</v>
      </c>
      <c r="N16" s="19" t="s">
        <v>98</v>
      </c>
      <c r="O16" s="19" t="s">
        <v>31</v>
      </c>
      <c r="P16" s="19" t="s">
        <v>79</v>
      </c>
      <c r="Q16" s="48" t="s">
        <v>35</v>
      </c>
      <c r="R16" s="13">
        <f t="shared" ref="R16:R17" si="2">S16+T16+U16+V16</f>
        <v>4926309.8444444407</v>
      </c>
      <c r="S16" s="13">
        <v>0</v>
      </c>
      <c r="T16" s="13">
        <v>0</v>
      </c>
      <c r="U16" s="13">
        <v>0</v>
      </c>
      <c r="V16" s="13">
        <f>4926.30984444444*1000</f>
        <v>4926309.8444444407</v>
      </c>
      <c r="W16" s="29"/>
      <c r="X16" s="49"/>
      <c r="Y16" s="17"/>
      <c r="Z16" s="17"/>
      <c r="AA16" s="17"/>
      <c r="AB16" s="17"/>
      <c r="AC16" s="17"/>
      <c r="AD16" s="17"/>
      <c r="AE16" s="17"/>
      <c r="AF16" s="17"/>
      <c r="AG16" s="17"/>
      <c r="AH16" s="35"/>
      <c r="AI16" s="50"/>
    </row>
    <row r="17" spans="1:35" s="51" customFormat="1" ht="31.5" x14ac:dyDescent="0.25">
      <c r="A17" s="7"/>
      <c r="B17" s="66"/>
      <c r="C17" s="29">
        <v>8</v>
      </c>
      <c r="D17" s="7" t="s">
        <v>60</v>
      </c>
      <c r="E17" s="29">
        <v>8</v>
      </c>
      <c r="F17" s="50" t="s">
        <v>31</v>
      </c>
      <c r="G17" s="29">
        <v>8</v>
      </c>
      <c r="H17" s="29" t="s">
        <v>42</v>
      </c>
      <c r="I17" s="19" t="s">
        <v>31</v>
      </c>
      <c r="J17" s="29" t="s">
        <v>77</v>
      </c>
      <c r="K17" s="19" t="s">
        <v>33</v>
      </c>
      <c r="L17" s="20" t="s">
        <v>34</v>
      </c>
      <c r="M17" s="29">
        <v>8</v>
      </c>
      <c r="N17" s="19" t="s">
        <v>100</v>
      </c>
      <c r="O17" s="19" t="s">
        <v>31</v>
      </c>
      <c r="P17" s="19" t="s">
        <v>79</v>
      </c>
      <c r="Q17" s="48" t="s">
        <v>35</v>
      </c>
      <c r="R17" s="13">
        <f t="shared" si="2"/>
        <v>2550111.7777777798</v>
      </c>
      <c r="S17" s="13">
        <v>0</v>
      </c>
      <c r="T17" s="13">
        <v>0</v>
      </c>
      <c r="U17" s="13">
        <v>0</v>
      </c>
      <c r="V17" s="13">
        <f>2550.11177777778*1000</f>
        <v>2550111.7777777798</v>
      </c>
      <c r="W17" s="29"/>
      <c r="X17" s="49"/>
      <c r="Y17" s="17"/>
      <c r="Z17" s="17"/>
      <c r="AA17" s="17"/>
      <c r="AB17" s="17"/>
      <c r="AC17" s="17"/>
      <c r="AD17" s="17"/>
      <c r="AE17" s="17"/>
      <c r="AF17" s="17"/>
      <c r="AG17" s="17"/>
      <c r="AH17" s="35"/>
      <c r="AI17" s="50"/>
    </row>
    <row r="18" spans="1:35" ht="47.25" x14ac:dyDescent="0.25">
      <c r="A18" s="5"/>
      <c r="B18" s="66"/>
      <c r="C18" s="29">
        <v>9</v>
      </c>
      <c r="D18" s="5" t="s">
        <v>43</v>
      </c>
      <c r="E18" s="29">
        <v>9</v>
      </c>
      <c r="F18" s="50" t="s">
        <v>31</v>
      </c>
      <c r="G18" s="29">
        <v>9</v>
      </c>
      <c r="H18" s="19" t="s">
        <v>32</v>
      </c>
      <c r="I18" s="19" t="s">
        <v>31</v>
      </c>
      <c r="J18" s="19" t="s">
        <v>36</v>
      </c>
      <c r="K18" s="19" t="s">
        <v>33</v>
      </c>
      <c r="L18" s="20" t="s">
        <v>34</v>
      </c>
      <c r="M18" s="29">
        <v>9</v>
      </c>
      <c r="N18" s="19" t="s">
        <v>54</v>
      </c>
      <c r="O18" s="19" t="s">
        <v>31</v>
      </c>
      <c r="P18" s="19" t="s">
        <v>97</v>
      </c>
      <c r="Q18" s="48" t="s">
        <v>96</v>
      </c>
      <c r="R18" s="13">
        <f t="shared" ref="R18:R20" si="3">S18+T18+U18+V18</f>
        <v>3442706.82</v>
      </c>
      <c r="S18" s="13">
        <v>0</v>
      </c>
      <c r="T18" s="13">
        <v>0</v>
      </c>
      <c r="U18" s="13">
        <v>0</v>
      </c>
      <c r="V18" s="13">
        <v>3442706.82</v>
      </c>
      <c r="W18" s="19"/>
      <c r="X18" s="57"/>
      <c r="Y18" s="22" t="s">
        <v>34</v>
      </c>
      <c r="Z18" s="22" t="s">
        <v>34</v>
      </c>
      <c r="AA18" s="23"/>
      <c r="AB18" s="22"/>
      <c r="AC18" s="24"/>
      <c r="AD18" s="24"/>
      <c r="AE18" s="24"/>
      <c r="AF18" s="18" t="s">
        <v>34</v>
      </c>
      <c r="AG18" s="18" t="s">
        <v>34</v>
      </c>
      <c r="AH18" s="36" t="s">
        <v>34</v>
      </c>
      <c r="AI18" s="32"/>
    </row>
    <row r="19" spans="1:35" ht="94.5" x14ac:dyDescent="0.25">
      <c r="A19" s="5"/>
      <c r="B19" s="66"/>
      <c r="C19" s="29">
        <v>10</v>
      </c>
      <c r="D19" s="5" t="s">
        <v>43</v>
      </c>
      <c r="E19" s="29">
        <v>10</v>
      </c>
      <c r="F19" s="50" t="s">
        <v>31</v>
      </c>
      <c r="G19" s="29">
        <v>10</v>
      </c>
      <c r="H19" s="19" t="s">
        <v>56</v>
      </c>
      <c r="I19" s="19" t="s">
        <v>31</v>
      </c>
      <c r="J19" s="62" t="s">
        <v>57</v>
      </c>
      <c r="K19" s="19" t="s">
        <v>33</v>
      </c>
      <c r="L19" s="19" t="s">
        <v>34</v>
      </c>
      <c r="M19" s="29">
        <v>10</v>
      </c>
      <c r="N19" s="19" t="s">
        <v>58</v>
      </c>
      <c r="O19" s="19" t="s">
        <v>31</v>
      </c>
      <c r="P19" s="19" t="s">
        <v>59</v>
      </c>
      <c r="Q19" s="48" t="s">
        <v>96</v>
      </c>
      <c r="R19" s="13">
        <f t="shared" si="3"/>
        <v>926000</v>
      </c>
      <c r="S19" s="13">
        <v>0</v>
      </c>
      <c r="T19" s="13">
        <v>0</v>
      </c>
      <c r="U19" s="13">
        <v>0</v>
      </c>
      <c r="V19" s="63">
        <v>926000</v>
      </c>
      <c r="W19" s="21"/>
      <c r="X19" s="57"/>
      <c r="Y19" s="26" t="s">
        <v>34</v>
      </c>
      <c r="Z19" s="26" t="s">
        <v>34</v>
      </c>
      <c r="AA19" s="26" t="s">
        <v>34</v>
      </c>
      <c r="AB19" s="26"/>
      <c r="AC19" s="27"/>
      <c r="AD19" s="27"/>
      <c r="AE19" s="27"/>
      <c r="AF19" s="25" t="s">
        <v>34</v>
      </c>
      <c r="AG19" s="25" t="s">
        <v>34</v>
      </c>
      <c r="AH19" s="37" t="s">
        <v>34</v>
      </c>
      <c r="AI19" s="32"/>
    </row>
    <row r="20" spans="1:35" ht="63" x14ac:dyDescent="0.25">
      <c r="A20" s="5"/>
      <c r="B20" s="66"/>
      <c r="C20" s="29">
        <v>11</v>
      </c>
      <c r="D20" s="5" t="s">
        <v>60</v>
      </c>
      <c r="E20" s="29">
        <v>11</v>
      </c>
      <c r="F20" s="50" t="s">
        <v>31</v>
      </c>
      <c r="G20" s="29">
        <v>11</v>
      </c>
      <c r="H20" s="19" t="s">
        <v>42</v>
      </c>
      <c r="I20" s="19" t="s">
        <v>31</v>
      </c>
      <c r="J20" s="28" t="s">
        <v>61</v>
      </c>
      <c r="K20" s="19" t="s">
        <v>33</v>
      </c>
      <c r="L20" s="19" t="s">
        <v>34</v>
      </c>
      <c r="M20" s="29">
        <v>11</v>
      </c>
      <c r="N20" s="19" t="s">
        <v>62</v>
      </c>
      <c r="O20" s="19" t="s">
        <v>31</v>
      </c>
      <c r="P20" s="19" t="s">
        <v>63</v>
      </c>
      <c r="Q20" s="48" t="s">
        <v>96</v>
      </c>
      <c r="R20" s="13">
        <f t="shared" si="3"/>
        <v>760800</v>
      </c>
      <c r="S20" s="13">
        <v>0</v>
      </c>
      <c r="T20" s="13">
        <v>0</v>
      </c>
      <c r="U20" s="13">
        <v>0</v>
      </c>
      <c r="V20" s="13">
        <v>760800</v>
      </c>
      <c r="W20" s="21"/>
      <c r="X20" s="57"/>
      <c r="Y20" s="19" t="s">
        <v>34</v>
      </c>
      <c r="Z20" s="19" t="s">
        <v>34</v>
      </c>
      <c r="AA20" s="19"/>
      <c r="AB20" s="19"/>
      <c r="AC20" s="20"/>
      <c r="AD20" s="20"/>
      <c r="AE20" s="20"/>
      <c r="AF20" s="19" t="s">
        <v>34</v>
      </c>
      <c r="AG20" s="19" t="s">
        <v>34</v>
      </c>
      <c r="AH20" s="38" t="s">
        <v>34</v>
      </c>
      <c r="AI20" s="32"/>
    </row>
    <row r="21" spans="1:35" s="51" customFormat="1" ht="47.25" x14ac:dyDescent="0.25">
      <c r="A21" s="5"/>
      <c r="B21" s="66"/>
      <c r="C21" s="29">
        <v>12</v>
      </c>
      <c r="D21" s="50" t="s">
        <v>43</v>
      </c>
      <c r="E21" s="29">
        <v>12</v>
      </c>
      <c r="F21" s="50" t="s">
        <v>31</v>
      </c>
      <c r="G21" s="29">
        <v>12</v>
      </c>
      <c r="H21" s="19" t="s">
        <v>64</v>
      </c>
      <c r="I21" s="19" t="s">
        <v>31</v>
      </c>
      <c r="J21" s="64" t="s">
        <v>104</v>
      </c>
      <c r="K21" s="19" t="s">
        <v>33</v>
      </c>
      <c r="L21" s="19" t="s">
        <v>34</v>
      </c>
      <c r="M21" s="29">
        <v>12</v>
      </c>
      <c r="N21" s="19" t="s">
        <v>102</v>
      </c>
      <c r="O21" s="19" t="s">
        <v>31</v>
      </c>
      <c r="P21" s="19" t="s">
        <v>103</v>
      </c>
      <c r="Q21" s="48" t="s">
        <v>35</v>
      </c>
      <c r="R21" s="13">
        <f t="shared" ref="R21" si="4">S21+T21+U21+V21</f>
        <v>17478712.211096499</v>
      </c>
      <c r="S21" s="13">
        <v>0</v>
      </c>
      <c r="T21" s="13">
        <v>0</v>
      </c>
      <c r="U21" s="13">
        <v>0</v>
      </c>
      <c r="V21" s="63">
        <f>17478.7122110965*1000</f>
        <v>17478712.211096499</v>
      </c>
      <c r="W21" s="21"/>
      <c r="X21" s="57"/>
      <c r="Y21" s="19"/>
      <c r="Z21" s="19"/>
      <c r="AA21" s="19"/>
      <c r="AB21" s="19"/>
      <c r="AC21" s="20"/>
      <c r="AD21" s="20"/>
      <c r="AE21" s="20"/>
      <c r="AF21" s="19"/>
      <c r="AG21" s="19"/>
      <c r="AH21" s="38"/>
      <c r="AI21" s="50"/>
    </row>
    <row r="22" spans="1:35" ht="249" customHeight="1" x14ac:dyDescent="0.25">
      <c r="A22" s="32"/>
      <c r="B22" s="66"/>
      <c r="C22" s="29">
        <v>13</v>
      </c>
      <c r="D22" s="50" t="s">
        <v>60</v>
      </c>
      <c r="E22" s="29">
        <v>13</v>
      </c>
      <c r="F22" s="50" t="s">
        <v>31</v>
      </c>
      <c r="G22" s="29">
        <v>13</v>
      </c>
      <c r="H22" s="19" t="s">
        <v>64</v>
      </c>
      <c r="I22" s="19" t="s">
        <v>31</v>
      </c>
      <c r="J22" s="21" t="s">
        <v>65</v>
      </c>
      <c r="K22" s="19" t="s">
        <v>33</v>
      </c>
      <c r="L22" s="19" t="s">
        <v>34</v>
      </c>
      <c r="M22" s="29">
        <v>13</v>
      </c>
      <c r="N22" s="19" t="s">
        <v>66</v>
      </c>
      <c r="O22" s="19" t="s">
        <v>31</v>
      </c>
      <c r="P22" s="19" t="s">
        <v>67</v>
      </c>
      <c r="Q22" s="48" t="s">
        <v>96</v>
      </c>
      <c r="R22" s="13">
        <f>S22+T22+U22+V22</f>
        <v>72542</v>
      </c>
      <c r="S22" s="13">
        <v>0</v>
      </c>
      <c r="T22" s="13">
        <v>0</v>
      </c>
      <c r="U22" s="13">
        <v>0</v>
      </c>
      <c r="V22" s="13">
        <v>72542</v>
      </c>
      <c r="W22" s="21"/>
      <c r="X22" s="41"/>
      <c r="Y22" s="20"/>
      <c r="Z22" s="20"/>
      <c r="AA22" s="19"/>
      <c r="AB22" s="19"/>
      <c r="AC22" s="20"/>
      <c r="AD22" s="20"/>
      <c r="AE22" s="20"/>
      <c r="AF22" s="19"/>
      <c r="AG22" s="19"/>
      <c r="AH22" s="38"/>
      <c r="AI22" s="32"/>
    </row>
    <row r="23" spans="1:35" s="6" customFormat="1" ht="57" x14ac:dyDescent="0.25">
      <c r="A23" s="32"/>
      <c r="B23" s="66"/>
      <c r="C23" s="32"/>
      <c r="D23" s="32"/>
      <c r="E23" s="32"/>
      <c r="F23" s="10" t="s">
        <v>46</v>
      </c>
      <c r="G23" s="19"/>
      <c r="H23" s="41"/>
      <c r="I23" s="19"/>
      <c r="J23" s="21"/>
      <c r="K23" s="19"/>
      <c r="L23" s="19"/>
      <c r="M23" s="19"/>
      <c r="N23" s="19"/>
      <c r="O23" s="19"/>
      <c r="P23" s="19"/>
      <c r="Q23" s="21"/>
      <c r="R23" s="13"/>
      <c r="S23" s="13"/>
      <c r="T23" s="13"/>
      <c r="U23" s="13">
        <v>21670633.300000001</v>
      </c>
      <c r="V23" s="13"/>
      <c r="W23" s="21"/>
      <c r="X23" s="19"/>
      <c r="Y23" s="20"/>
      <c r="Z23" s="20"/>
      <c r="AA23" s="19"/>
      <c r="AB23" s="19"/>
      <c r="AC23" s="20"/>
      <c r="AD23" s="20"/>
      <c r="AE23" s="20"/>
      <c r="AF23" s="19"/>
      <c r="AG23" s="19"/>
      <c r="AH23" s="38"/>
      <c r="AI23" s="32"/>
    </row>
    <row r="24" spans="1:35" s="47" customFormat="1" ht="47.25" x14ac:dyDescent="0.25">
      <c r="A24" s="46"/>
      <c r="B24" s="66"/>
      <c r="C24" s="46"/>
      <c r="D24" s="46" t="s">
        <v>37</v>
      </c>
      <c r="E24" s="46"/>
      <c r="F24" s="7" t="s">
        <v>38</v>
      </c>
      <c r="G24" s="19"/>
      <c r="H24" s="41" t="s">
        <v>83</v>
      </c>
      <c r="I24" s="29" t="s">
        <v>39</v>
      </c>
      <c r="J24" s="21" t="s">
        <v>84</v>
      </c>
      <c r="K24" s="29" t="s">
        <v>40</v>
      </c>
      <c r="L24" s="19"/>
      <c r="M24" s="19"/>
      <c r="N24" s="19" t="s">
        <v>85</v>
      </c>
      <c r="O24" s="19" t="s">
        <v>38</v>
      </c>
      <c r="P24" s="19" t="s">
        <v>50</v>
      </c>
      <c r="Q24" s="19" t="s">
        <v>41</v>
      </c>
      <c r="R24" s="13">
        <v>1632000</v>
      </c>
      <c r="S24" s="13">
        <v>0</v>
      </c>
      <c r="T24" s="13" t="s">
        <v>86</v>
      </c>
      <c r="U24" s="13" t="s">
        <v>87</v>
      </c>
      <c r="V24" s="13" t="s">
        <v>88</v>
      </c>
      <c r="W24" s="29" t="s">
        <v>52</v>
      </c>
      <c r="X24" s="19"/>
      <c r="Y24" s="20"/>
      <c r="Z24" s="20"/>
      <c r="AA24" s="19"/>
      <c r="AB24" s="19"/>
      <c r="AC24" s="20"/>
      <c r="AD24" s="20"/>
      <c r="AE24" s="20"/>
      <c r="AF24" s="19"/>
      <c r="AG24" s="19"/>
      <c r="AH24" s="38"/>
      <c r="AI24" s="46"/>
    </row>
    <row r="25" spans="1:35" ht="68.25" customHeight="1" x14ac:dyDescent="0.25">
      <c r="A25" s="32"/>
      <c r="B25" s="66"/>
      <c r="C25" s="32">
        <v>3</v>
      </c>
      <c r="D25" s="7" t="s">
        <v>37</v>
      </c>
      <c r="E25" s="7">
        <v>3</v>
      </c>
      <c r="F25" s="7" t="s">
        <v>38</v>
      </c>
      <c r="G25" s="29"/>
      <c r="H25" s="42" t="s">
        <v>42</v>
      </c>
      <c r="I25" s="29" t="s">
        <v>39</v>
      </c>
      <c r="J25" s="29" t="s">
        <v>89</v>
      </c>
      <c r="K25" s="29" t="s">
        <v>40</v>
      </c>
      <c r="L25" s="29" t="s">
        <v>34</v>
      </c>
      <c r="M25" s="29">
        <v>3</v>
      </c>
      <c r="N25" s="30" t="s">
        <v>90</v>
      </c>
      <c r="O25" s="19" t="s">
        <v>38</v>
      </c>
      <c r="P25" s="19" t="s">
        <v>42</v>
      </c>
      <c r="Q25" s="19" t="s">
        <v>41</v>
      </c>
      <c r="R25" s="40" t="s">
        <v>91</v>
      </c>
      <c r="S25" s="40">
        <v>0</v>
      </c>
      <c r="T25" s="40">
        <v>0</v>
      </c>
      <c r="U25" s="40">
        <v>7384700</v>
      </c>
      <c r="V25" s="40">
        <v>0</v>
      </c>
      <c r="W25" s="29" t="s">
        <v>52</v>
      </c>
      <c r="X25" s="29" t="s">
        <v>105</v>
      </c>
      <c r="Y25" s="31" t="s">
        <v>106</v>
      </c>
      <c r="Z25" s="31" t="s">
        <v>107</v>
      </c>
      <c r="AA25" s="31"/>
      <c r="AB25" s="29" t="s">
        <v>108</v>
      </c>
      <c r="AC25" s="31"/>
      <c r="AD25" s="29"/>
      <c r="AE25" s="31"/>
      <c r="AF25" s="29"/>
      <c r="AG25" s="29"/>
      <c r="AH25" s="39"/>
      <c r="AI25" s="32"/>
    </row>
    <row r="26" spans="1:35" s="47" customFormat="1" ht="68.25" customHeight="1" x14ac:dyDescent="0.25">
      <c r="A26" s="46"/>
      <c r="B26" s="66"/>
      <c r="C26" s="46"/>
      <c r="D26" s="7" t="s">
        <v>37</v>
      </c>
      <c r="E26" s="7"/>
      <c r="F26" s="7" t="s">
        <v>38</v>
      </c>
      <c r="G26" s="29"/>
      <c r="H26" s="42" t="s">
        <v>92</v>
      </c>
      <c r="I26" s="12"/>
      <c r="J26" s="12" t="s">
        <v>43</v>
      </c>
      <c r="K26" s="29" t="s">
        <v>40</v>
      </c>
      <c r="L26" s="29"/>
      <c r="M26" s="29"/>
      <c r="N26" s="30" t="s">
        <v>93</v>
      </c>
      <c r="O26" s="19" t="s">
        <v>38</v>
      </c>
      <c r="P26" s="19" t="s">
        <v>94</v>
      </c>
      <c r="Q26" s="19" t="s">
        <v>41</v>
      </c>
      <c r="R26" s="40" t="s">
        <v>95</v>
      </c>
      <c r="S26" s="40">
        <v>0</v>
      </c>
      <c r="T26" s="40" t="s">
        <v>86</v>
      </c>
      <c r="U26" s="40" t="s">
        <v>95</v>
      </c>
      <c r="V26" s="40" t="s">
        <v>86</v>
      </c>
      <c r="W26" s="29" t="s">
        <v>52</v>
      </c>
      <c r="X26" s="65" t="s">
        <v>109</v>
      </c>
      <c r="Y26" s="31" t="s">
        <v>110</v>
      </c>
      <c r="Z26" s="31" t="s">
        <v>111</v>
      </c>
      <c r="AA26" s="31"/>
      <c r="AB26" s="29" t="s">
        <v>112</v>
      </c>
      <c r="AC26" s="31"/>
      <c r="AD26" s="29"/>
      <c r="AE26" s="31"/>
      <c r="AF26" s="29"/>
      <c r="AG26" s="29"/>
      <c r="AH26" s="39"/>
      <c r="AI26" s="46"/>
    </row>
    <row r="27" spans="1:35" ht="74.25" customHeight="1" x14ac:dyDescent="0.25">
      <c r="A27" s="32"/>
      <c r="B27" s="66"/>
      <c r="C27" s="32"/>
      <c r="D27" s="7" t="s">
        <v>37</v>
      </c>
      <c r="E27" s="7"/>
      <c r="F27" s="7" t="s">
        <v>38</v>
      </c>
      <c r="G27" s="29"/>
      <c r="H27" s="9" t="s">
        <v>47</v>
      </c>
      <c r="I27" s="12" t="s">
        <v>39</v>
      </c>
      <c r="J27" s="12" t="s">
        <v>37</v>
      </c>
      <c r="K27" s="12" t="s">
        <v>40</v>
      </c>
      <c r="L27" s="32" t="s">
        <v>49</v>
      </c>
      <c r="M27" s="32">
        <v>9</v>
      </c>
      <c r="N27" s="32" t="s">
        <v>48</v>
      </c>
      <c r="O27" s="32" t="s">
        <v>38</v>
      </c>
      <c r="P27" s="32" t="s">
        <v>50</v>
      </c>
      <c r="Q27" s="32" t="s">
        <v>41</v>
      </c>
      <c r="R27" s="33">
        <v>11928000</v>
      </c>
      <c r="S27" s="33">
        <v>0</v>
      </c>
      <c r="T27" s="33">
        <v>0</v>
      </c>
      <c r="U27" s="33">
        <v>11928000</v>
      </c>
      <c r="V27" s="34">
        <v>0</v>
      </c>
      <c r="W27" s="29" t="s">
        <v>52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8"/>
      <c r="AI27" s="32"/>
    </row>
    <row r="28" spans="1:35" ht="15" x14ac:dyDescent="0.25">
      <c r="G28" s="1"/>
      <c r="L28" s="1"/>
      <c r="V28" s="1"/>
    </row>
    <row r="29" spans="1:35" ht="15" x14ac:dyDescent="0.25">
      <c r="G29" s="1"/>
      <c r="L29" s="1"/>
      <c r="V29" s="1"/>
    </row>
    <row r="30" spans="1:35" ht="15" x14ac:dyDescent="0.25">
      <c r="G30" s="1"/>
      <c r="L30" s="1"/>
      <c r="V30" s="1"/>
    </row>
    <row r="31" spans="1:35" ht="15" x14ac:dyDescent="0.25">
      <c r="G31" s="1"/>
      <c r="L31" s="1"/>
      <c r="V31" s="1"/>
    </row>
    <row r="32" spans="1:35" ht="15" x14ac:dyDescent="0.25">
      <c r="G32" s="1"/>
      <c r="L32" s="1"/>
      <c r="V32" s="1"/>
    </row>
    <row r="33" spans="5:22" x14ac:dyDescent="0.25">
      <c r="E33" s="4"/>
      <c r="G33" s="1"/>
      <c r="K33" s="3"/>
      <c r="L33" s="3"/>
      <c r="M33" s="3"/>
      <c r="N33" s="3"/>
      <c r="O33" s="15"/>
      <c r="V33" s="1"/>
    </row>
    <row r="34" spans="5:22" x14ac:dyDescent="0.25">
      <c r="R34" s="3"/>
      <c r="S34" s="3"/>
      <c r="T34" s="3"/>
      <c r="U34" s="3"/>
      <c r="V34" s="15"/>
    </row>
    <row r="35" spans="5:22" x14ac:dyDescent="0.25">
      <c r="R35" s="3"/>
      <c r="S35" s="3"/>
      <c r="T35" s="3"/>
      <c r="U35" s="3"/>
      <c r="V35" s="15"/>
    </row>
    <row r="36" spans="5:22" x14ac:dyDescent="0.25">
      <c r="R36" s="3"/>
      <c r="S36" s="3"/>
      <c r="T36" s="3"/>
      <c r="U36" s="3"/>
      <c r="V36" s="15"/>
    </row>
  </sheetData>
  <mergeCells count="8">
    <mergeCell ref="B9:B27"/>
    <mergeCell ref="A6:AE6"/>
    <mergeCell ref="G1:J1"/>
    <mergeCell ref="AD1:AH1"/>
    <mergeCell ref="Q1:V1"/>
    <mergeCell ref="G2:J2"/>
    <mergeCell ref="AD2:AH2"/>
    <mergeCell ref="Q2:V2"/>
  </mergeCells>
  <pageMargins left="0.11811023622047245" right="0.11811023622047245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10</cp:revision>
  <cp:lastPrinted>2026-04-28T23:52:52Z</cp:lastPrinted>
  <dcterms:created xsi:type="dcterms:W3CDTF">2025-06-02T09:06:38Z</dcterms:created>
  <dcterms:modified xsi:type="dcterms:W3CDTF">2026-04-29T08:45:09Z</dcterms:modified>
</cp:coreProperties>
</file>